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17115" windowHeight="12525" activeTab="0"/>
  </bookViews>
  <sheets>
    <sheet name="mixing" sheetId="1" r:id="rId1"/>
  </sheets>
  <externalReferences>
    <externalReference r:id="rId4"/>
  </externalReferences>
  <definedNames>
    <definedName name="delta_1">'mixing'!$B$6</definedName>
    <definedName name="delta_2">'mixing'!$D$6</definedName>
    <definedName name="delta_b" localSheetId="0">'mixing'!$D$6</definedName>
    <definedName name="delta_b">'[1]blank correction'!$C$6</definedName>
    <definedName name="delta_mix">'mixing'!$E$6</definedName>
    <definedName name="delta_s" localSheetId="0">'mixing'!$B$10</definedName>
    <definedName name="delta_s">'[1]blank correction'!$B$12</definedName>
    <definedName name="delta_t" localSheetId="0">'mixing'!$B$6</definedName>
    <definedName name="delta_t">'[1]blank correction'!$B$6</definedName>
    <definedName name="n_b" localSheetId="0">'mixing'!#REF!</definedName>
    <definedName name="n_b">'[1]blank correction'!$C$8</definedName>
    <definedName name="n_s" localSheetId="0">'mixing'!$B$12</definedName>
    <definedName name="n_s">'[1]blank correction'!$B$14</definedName>
    <definedName name="n_t" localSheetId="0">'mixing'!#REF!</definedName>
    <definedName name="n_t">'[1]blank correction'!$B$8</definedName>
    <definedName name="Rstd">'[1]D enrichment'!$B$1</definedName>
    <definedName name="sigma_1">'mixing'!$B$7</definedName>
    <definedName name="sigma_2">'mixing'!$D$7</definedName>
    <definedName name="sigma_db" localSheetId="0">'mixing'!$D$7</definedName>
    <definedName name="sigma_db">'[1]blank correction'!$C$7</definedName>
    <definedName name="sigma_ds" localSheetId="0">'mixing'!$B$11</definedName>
    <definedName name="sigma_ds">'[1]blank correction'!$B$13</definedName>
    <definedName name="sigma_dt" localSheetId="0">'mixing'!$B$7</definedName>
    <definedName name="sigma_dt">'[1]blank correction'!$B$7</definedName>
    <definedName name="sigma_mix">'mixing'!$E$7</definedName>
    <definedName name="sigma_nb" localSheetId="0">'mixing'!#REF!</definedName>
    <definedName name="sigma_nb">'[1]blank correction'!$C$9</definedName>
    <definedName name="sigma_ns" localSheetId="0">'mixing'!#REF!</definedName>
    <definedName name="sigma_ns">'[1]blank correction'!$B$15</definedName>
    <definedName name="sigma_nt" localSheetId="0">'mixing'!#REF!</definedName>
    <definedName name="sigma_nt">'[1]blank correction'!$B$9</definedName>
  </definedNames>
  <calcPr fullCalcOnLoad="1" iterate="1" iterateCount="50" iterateDelta="0.001"/>
</workbook>
</file>

<file path=xl/sharedStrings.xml><?xml version="1.0" encoding="utf-8"?>
<sst xmlns="http://schemas.openxmlformats.org/spreadsheetml/2006/main" count="28" uniqueCount="25">
  <si>
    <t>Propagation of uncertainty in isotopic mixing</t>
  </si>
  <si>
    <t>Component 1</t>
  </si>
  <si>
    <t>Component 2</t>
  </si>
  <si>
    <t>Mixture</t>
  </si>
  <si>
    <t>delta</t>
  </si>
  <si>
    <t>Mixing Fraction</t>
  </si>
  <si>
    <t>component 1</t>
  </si>
  <si>
    <t>component 2</t>
  </si>
  <si>
    <t>delta mixture</t>
  </si>
  <si>
    <t>(term 1)</t>
  </si>
  <si>
    <t>delta 1</t>
  </si>
  <si>
    <t>(term 2)</t>
  </si>
  <si>
    <t>delta 2</t>
  </si>
  <si>
    <t>(term 3)</t>
  </si>
  <si>
    <t>fraction</t>
  </si>
  <si>
    <t>error</t>
  </si>
  <si>
    <t>Comp. 1</t>
  </si>
  <si>
    <t>Comp. 2</t>
  </si>
  <si>
    <t>uncertainty contributions</t>
  </si>
  <si>
    <t>mixture</t>
  </si>
  <si>
    <t>comp. 1</t>
  </si>
  <si>
    <t>comp. 2</t>
  </si>
  <si>
    <r>
      <t>s</t>
    </r>
    <r>
      <rPr>
        <b/>
        <vertAlign val="subscript"/>
        <sz val="10"/>
        <rFont val="Symbol"/>
        <family val="1"/>
      </rPr>
      <t>d</t>
    </r>
  </si>
  <si>
    <r>
      <t>s</t>
    </r>
    <r>
      <rPr>
        <b/>
        <vertAlign val="subscript"/>
        <sz val="10"/>
        <rFont val="Arial"/>
        <family val="2"/>
      </rPr>
      <t>n</t>
    </r>
  </si>
  <si>
    <r>
      <t xml:space="preserve">Individual contributions to </t>
    </r>
    <r>
      <rPr>
        <b/>
        <sz val="10"/>
        <rFont val="Symbol"/>
        <family val="1"/>
      </rPr>
      <t>s</t>
    </r>
    <r>
      <rPr>
        <b/>
        <vertAlign val="subscript"/>
        <sz val="10"/>
        <rFont val="Arial"/>
        <family val="2"/>
      </rPr>
      <t>f</t>
    </r>
  </si>
</sst>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 numFmtId="166" formatCode="0.0%"/>
    <numFmt numFmtId="167" formatCode="0.00000000"/>
    <numFmt numFmtId="168" formatCode="0.0000000"/>
    <numFmt numFmtId="169" formatCode="0.000000"/>
    <numFmt numFmtId="170" formatCode="0.00000"/>
    <numFmt numFmtId="171" formatCode="0.0000"/>
    <numFmt numFmtId="172" formatCode="0.00\‰"/>
    <numFmt numFmtId="173" formatCode="0.0\‰"/>
  </numFmts>
  <fonts count="19">
    <font>
      <sz val="10"/>
      <name val="Arial"/>
      <family val="0"/>
    </font>
    <font>
      <sz val="8"/>
      <name val="Arial"/>
      <family val="0"/>
    </font>
    <font>
      <b/>
      <sz val="14"/>
      <name val="Arial"/>
      <family val="2"/>
    </font>
    <font>
      <b/>
      <sz val="10"/>
      <name val="Arial"/>
      <family val="2"/>
    </font>
    <font>
      <b/>
      <i/>
      <sz val="12"/>
      <name val="Times New Roman"/>
      <family val="1"/>
    </font>
    <font>
      <b/>
      <vertAlign val="subscript"/>
      <sz val="10"/>
      <name val="Symbol"/>
      <family val="1"/>
    </font>
    <font>
      <b/>
      <sz val="10"/>
      <name val="Symbol"/>
      <family val="1"/>
    </font>
    <font>
      <b/>
      <vertAlign val="subscript"/>
      <sz val="10"/>
      <name val="Arial"/>
      <family val="2"/>
    </font>
    <font>
      <sz val="10"/>
      <color indexed="8"/>
      <name val="Arial"/>
      <family val="2"/>
    </font>
    <font>
      <sz val="10"/>
      <color indexed="23"/>
      <name val="Arial"/>
      <family val="2"/>
    </font>
    <font>
      <b/>
      <i/>
      <sz val="11"/>
      <name val="Times New Roman"/>
      <family val="1"/>
    </font>
    <font>
      <sz val="11"/>
      <name val="Times New Roman"/>
      <family val="1"/>
    </font>
    <font>
      <sz val="11"/>
      <name val="Symbol"/>
      <family val="1"/>
    </font>
    <font>
      <b/>
      <sz val="12"/>
      <name val="Arial"/>
      <family val="0"/>
    </font>
    <font>
      <b/>
      <sz val="12"/>
      <name val="Symbol"/>
      <family val="1"/>
    </font>
    <font>
      <b/>
      <vertAlign val="subscript"/>
      <sz val="12"/>
      <name val="Symbol"/>
      <family val="1"/>
    </font>
    <font>
      <sz val="10.25"/>
      <name val="Arial"/>
      <family val="0"/>
    </font>
    <font>
      <sz val="9.25"/>
      <name val="Arial"/>
      <family val="0"/>
    </font>
    <font>
      <b/>
      <sz val="9.25"/>
      <name val="Arial"/>
      <family val="0"/>
    </font>
  </fonts>
  <fills count="5">
    <fill>
      <patternFill/>
    </fill>
    <fill>
      <patternFill patternType="gray125"/>
    </fill>
    <fill>
      <patternFill patternType="solid">
        <fgColor indexed="46"/>
        <bgColor indexed="64"/>
      </patternFill>
    </fill>
    <fill>
      <patternFill patternType="solid">
        <fgColor indexed="44"/>
        <bgColor indexed="64"/>
      </patternFill>
    </fill>
    <fill>
      <patternFill patternType="solid">
        <fgColor indexed="51"/>
        <bgColor indexed="64"/>
      </patternFill>
    </fill>
  </fills>
  <borders count="4">
    <border>
      <left/>
      <right/>
      <top/>
      <bottom/>
      <diagonal/>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 fontId="0" fillId="0" borderId="0">
      <alignment horizontal="center"/>
      <protection/>
    </xf>
    <xf numFmtId="9" fontId="0" fillId="0" borderId="0" applyFont="0" applyFill="0" applyBorder="0" applyAlignment="0" applyProtection="0"/>
    <xf numFmtId="0" fontId="0" fillId="0" borderId="0">
      <alignment/>
      <protection/>
    </xf>
  </cellStyleXfs>
  <cellXfs count="20">
    <xf numFmtId="0" fontId="0" fillId="0" borderId="0" xfId="0" applyAlignment="1">
      <alignment/>
    </xf>
    <xf numFmtId="0" fontId="2" fillId="0" borderId="0" xfId="0" applyFont="1" applyAlignment="1">
      <alignment horizontal="center" wrapText="1"/>
    </xf>
    <xf numFmtId="0" fontId="0" fillId="0" borderId="1" xfId="0" applyBorder="1" applyAlignment="1">
      <alignment/>
    </xf>
    <xf numFmtId="0" fontId="3" fillId="0" borderId="1" xfId="0" applyFont="1" applyBorder="1" applyAlignment="1">
      <alignment/>
    </xf>
    <xf numFmtId="0" fontId="3" fillId="0" borderId="1" xfId="0" applyFont="1" applyBorder="1" applyAlignment="1">
      <alignment horizontal="center"/>
    </xf>
    <xf numFmtId="0" fontId="4" fillId="0" borderId="0" xfId="0" applyFont="1" applyAlignment="1">
      <alignment/>
    </xf>
    <xf numFmtId="0" fontId="3" fillId="0" borderId="0" xfId="0" applyFont="1" applyAlignment="1">
      <alignment horizontal="right"/>
    </xf>
    <xf numFmtId="165" fontId="0" fillId="2" borderId="2" xfId="0" applyNumberFormat="1" applyFill="1" applyBorder="1" applyAlignment="1">
      <alignment/>
    </xf>
    <xf numFmtId="165" fontId="0" fillId="2" borderId="0" xfId="0" applyNumberFormat="1" applyFill="1" applyBorder="1" applyAlignment="1">
      <alignment/>
    </xf>
    <xf numFmtId="165" fontId="0" fillId="2" borderId="0" xfId="0" applyNumberFormat="1" applyFill="1" applyAlignment="1">
      <alignment/>
    </xf>
    <xf numFmtId="0" fontId="0" fillId="0" borderId="0" xfId="0" applyAlignment="1" quotePrefix="1">
      <alignment/>
    </xf>
    <xf numFmtId="0" fontId="6" fillId="0" borderId="0" xfId="21" applyFont="1" applyAlignment="1">
      <alignment horizontal="right"/>
      <protection/>
    </xf>
    <xf numFmtId="165" fontId="0" fillId="2" borderId="3" xfId="0" applyNumberFormat="1" applyFill="1" applyBorder="1" applyAlignment="1">
      <alignment/>
    </xf>
    <xf numFmtId="165" fontId="0" fillId="3" borderId="2" xfId="0" applyNumberFormat="1" applyFont="1" applyFill="1" applyBorder="1" applyAlignment="1">
      <alignment/>
    </xf>
    <xf numFmtId="165" fontId="0" fillId="3" borderId="0" xfId="0" applyNumberFormat="1" applyFont="1" applyFill="1" applyBorder="1" applyAlignment="1">
      <alignment/>
    </xf>
    <xf numFmtId="165" fontId="0" fillId="3" borderId="3" xfId="0" applyNumberFormat="1" applyFont="1" applyFill="1" applyBorder="1" applyAlignment="1">
      <alignment/>
    </xf>
    <xf numFmtId="0" fontId="8" fillId="0" borderId="0" xfId="0" applyFont="1" applyAlignment="1">
      <alignment/>
    </xf>
    <xf numFmtId="170" fontId="8" fillId="4" borderId="0" xfId="0" applyNumberFormat="1" applyFont="1" applyFill="1" applyAlignment="1">
      <alignment horizontal="center"/>
    </xf>
    <xf numFmtId="0" fontId="9" fillId="0" borderId="0" xfId="0" applyFont="1" applyAlignment="1">
      <alignment/>
    </xf>
    <xf numFmtId="170" fontId="0" fillId="0" borderId="0" xfId="0" applyNumberFormat="1" applyAlignment="1">
      <alignment/>
    </xf>
  </cellXfs>
  <cellStyles count="8">
    <cellStyle name="Normal" xfId="0"/>
    <cellStyle name="Comma" xfId="15"/>
    <cellStyle name="Comma [0]" xfId="16"/>
    <cellStyle name="Currency" xfId="17"/>
    <cellStyle name="Currency [0]" xfId="18"/>
    <cellStyle name="delta value" xfId="19"/>
    <cellStyle name="Percent" xfId="20"/>
    <cellStyle name="symbol"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Contributions to </a:t>
            </a:r>
            <a:r>
              <a:rPr lang="en-US" cap="none" sz="1200" b="1" i="0" u="none" baseline="0"/>
              <a:t>s</a:t>
            </a:r>
            <a:r>
              <a:rPr lang="en-US" cap="none" sz="1200" b="1" i="0" u="none" baseline="-25000"/>
              <a:t>d</a:t>
            </a:r>
          </a:p>
        </c:rich>
      </c:tx>
      <c:layout>
        <c:manualLayout>
          <c:xMode val="factor"/>
          <c:yMode val="factor"/>
          <c:x val="-0.0215"/>
          <c:y val="0.21325"/>
        </c:manualLayout>
      </c:layout>
      <c:spPr>
        <a:noFill/>
        <a:ln>
          <a:noFill/>
        </a:ln>
      </c:spPr>
    </c:title>
    <c:view3D>
      <c:rotX val="15"/>
      <c:hPercent val="100"/>
      <c:rotY val="210"/>
      <c:depthPercent val="100"/>
      <c:rAngAx val="1"/>
    </c:view3D>
    <c:plotArea>
      <c:layout>
        <c:manualLayout>
          <c:xMode val="edge"/>
          <c:yMode val="edge"/>
          <c:x val="0.32525"/>
          <c:y val="0.28225"/>
          <c:w val="0.35"/>
          <c:h val="0.554"/>
        </c:manualLayout>
      </c:layout>
      <c:pie3D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1"/>
            <c:spPr>
              <a:solidFill>
                <a:srgbClr val="0000FF"/>
              </a:solidFill>
            </c:spPr>
          </c:dPt>
          <c:dPt>
            <c:idx val="3"/>
            <c:spPr>
              <a:solidFill>
                <a:srgbClr val="FFCC00"/>
              </a:solidFill>
            </c:spPr>
          </c:dPt>
          <c:dLbls>
            <c:dLbl>
              <c:idx val="1"/>
              <c:txPr>
                <a:bodyPr vert="horz" rot="0" anchor="ctr"/>
                <a:lstStyle/>
                <a:p>
                  <a:pPr algn="ctr" rtl="1">
                    <a:defRPr lang="en-US" cap="none" sz="1000" b="0" i="0" u="none" baseline="0">
                      <a:latin typeface="Arial"/>
                      <a:ea typeface="Arial"/>
                      <a:cs typeface="Arial"/>
                    </a:defRPr>
                  </a:pPr>
                </a:p>
              </c:txPr>
              <c:numFmt formatCode="0.0%" sourceLinked="0"/>
              <c:spPr>
                <a:noFill/>
                <a:ln>
                  <a:noFill/>
                </a:ln>
              </c:spPr>
              <c:showLegendKey val="0"/>
              <c:showVal val="0"/>
              <c:showBubbleSize val="0"/>
              <c:showCatName val="1"/>
              <c:showSerName val="0"/>
              <c:showPercent val="1"/>
            </c:dLbl>
            <c:dLbl>
              <c:idx val="3"/>
              <c:txPr>
                <a:bodyPr vert="horz" rot="0" anchor="ctr"/>
                <a:lstStyle/>
                <a:p>
                  <a:pPr algn="ctr" rtl="1">
                    <a:defRPr lang="en-US" cap="none" sz="1000" b="0" i="0" u="none" baseline="0">
                      <a:latin typeface="Arial"/>
                      <a:ea typeface="Arial"/>
                      <a:cs typeface="Arial"/>
                    </a:defRPr>
                  </a:pPr>
                </a:p>
              </c:txPr>
              <c:numFmt formatCode="0.0%" sourceLinked="0"/>
              <c:spPr>
                <a:noFill/>
                <a:ln>
                  <a:noFill/>
                </a:ln>
              </c:spPr>
              <c:showLegendKey val="0"/>
              <c:showVal val="0"/>
              <c:showBubbleSize val="0"/>
              <c:showCatName val="1"/>
              <c:showSerName val="0"/>
              <c:showPercent val="1"/>
            </c:dLbl>
            <c:numFmt formatCode="0.0%" sourceLinked="0"/>
            <c:spPr>
              <a:noFill/>
              <a:ln>
                <a:noFill/>
              </a:ln>
            </c:spPr>
            <c:txPr>
              <a:bodyPr vert="horz" rot="0" anchor="ctr"/>
              <a:lstStyle/>
              <a:p>
                <a:pPr algn="ctr" rtl="1">
                  <a:defRPr lang="en-US" cap="none" sz="1000" b="0" i="0" u="none" baseline="0">
                    <a:latin typeface="Arial"/>
                    <a:ea typeface="Arial"/>
                    <a:cs typeface="Arial"/>
                  </a:defRPr>
                </a:pPr>
              </a:p>
            </c:txPr>
            <c:showLegendKey val="0"/>
            <c:showVal val="0"/>
            <c:showBubbleSize val="0"/>
            <c:showCatName val="1"/>
            <c:showSerName val="0"/>
            <c:showLeaderLines val="1"/>
            <c:showPercent val="1"/>
          </c:dLbls>
          <c:cat>
            <c:strRef>
              <c:f>mixing!$A$85:$A$87</c:f>
              <c:strCache>
                <c:ptCount val="3"/>
                <c:pt idx="0">
                  <c:v>mixture</c:v>
                </c:pt>
                <c:pt idx="1">
                  <c:v>comp. 1</c:v>
                </c:pt>
                <c:pt idx="2">
                  <c:v>comp. 2</c:v>
                </c:pt>
              </c:strCache>
            </c:strRef>
          </c:cat>
          <c:val>
            <c:numRef>
              <c:f>mixing!$B$85:$B$87</c:f>
              <c:numCache>
                <c:ptCount val="3"/>
                <c:pt idx="0">
                  <c:v>0.6621621621621623</c:v>
                </c:pt>
                <c:pt idx="1">
                  <c:v>0.2162162162162162</c:v>
                </c:pt>
                <c:pt idx="2">
                  <c:v>0.12162162162162164</c:v>
                </c:pt>
              </c:numCache>
            </c:numRef>
          </c:val>
        </c:ser>
        <c:firstSliceAng val="210"/>
      </c:pie3DChart>
      <c:spPr>
        <a:noFill/>
        <a:ln>
          <a:noFill/>
        </a:ln>
      </c:spPr>
    </c:plotArea>
    <c:sideWall>
      <c:thickness val="0"/>
    </c:sideWall>
    <c:backWall>
      <c:thickness val="0"/>
    </c:backWall>
    <c:plotVisOnly val="1"/>
    <c:dispBlanksAs val="gap"/>
    <c:showDLblsOverMax val="0"/>
  </c:chart>
  <c:spPr>
    <a:noFill/>
    <a:ln>
      <a:noFill/>
    </a:ln>
  </c:spPr>
  <c:txPr>
    <a:bodyPr vert="horz" rot="0"/>
    <a:lstStyle/>
    <a:p>
      <a:pPr>
        <a:defRPr lang="en-US" cap="none" sz="102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925" b="0" i="0" u="none" baseline="0">
              <a:latin typeface="Arial"/>
              <a:ea typeface="Arial"/>
              <a:cs typeface="Arial"/>
            </a:defRPr>
          </a:pPr>
        </a:p>
      </c:txPr>
    </c:title>
    <c:plotArea>
      <c:layout>
        <c:manualLayout>
          <c:xMode val="edge"/>
          <c:yMode val="edge"/>
          <c:x val="0.04175"/>
          <c:y val="0.1235"/>
          <c:w val="0.936"/>
          <c:h val="0.80975"/>
        </c:manualLayout>
      </c:layout>
      <c:scatterChart>
        <c:scatterStyle val="lineMarker"/>
        <c:varyColors val="0"/>
        <c:ser>
          <c:idx val="0"/>
          <c:order val="0"/>
          <c:tx>
            <c:strRef>
              <c:f>mixing!$A$79:$A$81</c:f>
              <c:strCache>
                <c:ptCount val="1"/>
                <c:pt idx="0">
                  <c:v>Comp. 1 Mixture Comp. 2</c:v>
                </c:pt>
              </c:strCache>
            </c:strRef>
          </c:tx>
          <c:spPr>
            <a:ln w="12700">
              <a:solidFill>
                <a:srgbClr val="969696"/>
              </a:solid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3366FF"/>
              </a:solidFill>
              <a:ln>
                <a:solidFill>
                  <a:srgbClr val="000000"/>
                </a:solidFill>
              </a:ln>
            </c:spPr>
          </c:marker>
          <c:dLbls>
            <c:numFmt formatCode="General" sourceLinked="1"/>
            <c:showLegendKey val="0"/>
            <c:showVal val="0"/>
            <c:showBubbleSize val="0"/>
            <c:showCatName val="0"/>
            <c:showSerName val="0"/>
            <c:showPercent val="0"/>
          </c:dLbls>
          <c:errBars>
            <c:errDir val="y"/>
            <c:errBarType val="both"/>
            <c:errValType val="cust"/>
            <c:plus>
              <c:numRef>
                <c:f>mixing!$E$79:$E$81</c:f>
                <c:numCache>
                  <c:ptCount val="3"/>
                  <c:pt idx="0">
                    <c:v>0.4</c:v>
                  </c:pt>
                  <c:pt idx="1">
                    <c:v>0.4</c:v>
                  </c:pt>
                  <c:pt idx="2">
                    <c:v>0.4</c:v>
                  </c:pt>
                </c:numCache>
              </c:numRef>
            </c:plus>
            <c:minus>
              <c:numRef>
                <c:f>mixing!$E$79:$E$81</c:f>
                <c:numCache>
                  <c:ptCount val="3"/>
                  <c:pt idx="0">
                    <c:v>0.4</c:v>
                  </c:pt>
                  <c:pt idx="1">
                    <c:v>0.4</c:v>
                  </c:pt>
                  <c:pt idx="2">
                    <c:v>0.4</c:v>
                  </c:pt>
                </c:numCache>
              </c:numRef>
            </c:minus>
            <c:noEndCap val="0"/>
            <c:spPr>
              <a:ln w="12700">
                <a:solidFill>
                  <a:srgbClr val="0000FF"/>
                </a:solidFill>
              </a:ln>
            </c:spPr>
          </c:errBars>
          <c:errBars>
            <c:errDir val="x"/>
            <c:errBarType val="both"/>
            <c:errValType val="cust"/>
            <c:plus>
              <c:numLit>
                <c:ptCount val="3"/>
                <c:pt idx="0">
                  <c:v>0.0702230634044296</c:v>
                </c:pt>
                <c:pt idx="1">
                  <c:v>0</c:v>
                </c:pt>
                <c:pt idx="2">
                  <c:v>0.0702230634044296</c:v>
                </c:pt>
              </c:numLit>
            </c:plus>
            <c:minus>
              <c:numLit>
                <c:ptCount val="3"/>
                <c:pt idx="0">
                  <c:v>0.0702230634044296</c:v>
                </c:pt>
                <c:pt idx="1">
                  <c:v>0</c:v>
                </c:pt>
                <c:pt idx="2">
                  <c:v>0.0702230634044296</c:v>
                </c:pt>
              </c:numLit>
            </c:minus>
            <c:noEndCap val="0"/>
            <c:spPr>
              <a:ln w="12700">
                <a:solidFill>
                  <a:srgbClr val="0000FF"/>
                </a:solidFill>
              </a:ln>
            </c:spPr>
          </c:errBars>
          <c:xVal>
            <c:numRef>
              <c:f>mixing!$B$79:$B$81</c:f>
              <c:numCache>
                <c:ptCount val="3"/>
                <c:pt idx="0">
                  <c:v>0.5714285714285714</c:v>
                </c:pt>
                <c:pt idx="1">
                  <c:v>1</c:v>
                </c:pt>
                <c:pt idx="2">
                  <c:v>0.4285714285714286</c:v>
                </c:pt>
              </c:numCache>
            </c:numRef>
          </c:xVal>
          <c:yVal>
            <c:numRef>
              <c:f>mixing!$D$79:$D$81</c:f>
              <c:numCache>
                <c:ptCount val="3"/>
                <c:pt idx="0">
                  <c:v>-21</c:v>
                </c:pt>
                <c:pt idx="1">
                  <c:v>-24</c:v>
                </c:pt>
                <c:pt idx="2">
                  <c:v>-28</c:v>
                </c:pt>
              </c:numCache>
            </c:numRef>
          </c:yVal>
          <c:smooth val="0"/>
        </c:ser>
        <c:axId val="57959025"/>
        <c:axId val="51869178"/>
      </c:scatterChart>
      <c:valAx>
        <c:axId val="57959025"/>
        <c:scaling>
          <c:orientation val="minMax"/>
          <c:max val="1.05"/>
          <c:min val="0"/>
        </c:scaling>
        <c:axPos val="b"/>
        <c:title>
          <c:tx>
            <c:rich>
              <a:bodyPr vert="horz" rot="0" anchor="ctr"/>
              <a:lstStyle/>
              <a:p>
                <a:pPr algn="ctr">
                  <a:defRPr/>
                </a:pPr>
                <a:r>
                  <a:rPr lang="en-US" cap="none" sz="925" b="1" i="0" u="none" baseline="0">
                    <a:latin typeface="Arial"/>
                    <a:ea typeface="Arial"/>
                    <a:cs typeface="Arial"/>
                  </a:rPr>
                  <a:t>mole fraction</a:t>
                </a:r>
              </a:p>
            </c:rich>
          </c:tx>
          <c:layout/>
          <c:overlay val="0"/>
          <c:spPr>
            <a:noFill/>
            <a:ln>
              <a:noFill/>
            </a:ln>
          </c:spPr>
        </c:title>
        <c:delete val="0"/>
        <c:numFmt formatCode="General" sourceLinked="1"/>
        <c:majorTickMark val="cross"/>
        <c:minorTickMark val="in"/>
        <c:tickLblPos val="low"/>
        <c:crossAx val="51869178"/>
        <c:crosses val="autoZero"/>
        <c:crossBetween val="midCat"/>
        <c:dispUnits/>
        <c:majorUnit val="0.2"/>
        <c:minorUnit val="0.04"/>
      </c:valAx>
      <c:valAx>
        <c:axId val="51869178"/>
        <c:scaling>
          <c:orientation val="minMax"/>
          <c:max val="-20"/>
        </c:scaling>
        <c:axPos val="l"/>
        <c:title>
          <c:tx>
            <c:rich>
              <a:bodyPr vert="horz" rot="-5400000" anchor="ctr"/>
              <a:lstStyle/>
              <a:p>
                <a:pPr algn="ctr">
                  <a:defRPr/>
                </a:pPr>
                <a:r>
                  <a:rPr lang="en-US" cap="none" sz="925" b="1" i="0" u="none" baseline="0">
                    <a:latin typeface="Arial"/>
                    <a:ea typeface="Arial"/>
                    <a:cs typeface="Arial"/>
                  </a:rPr>
                  <a:t>delta (permil)</a:t>
                </a:r>
              </a:p>
            </c:rich>
          </c:tx>
          <c:layout>
            <c:manualLayout>
              <c:xMode val="factor"/>
              <c:yMode val="factor"/>
              <c:x val="0.00225"/>
              <c:y val="-0.01125"/>
            </c:manualLayout>
          </c:layout>
          <c:overlay val="0"/>
          <c:spPr>
            <a:noFill/>
            <a:ln>
              <a:noFill/>
            </a:ln>
          </c:spPr>
        </c:title>
        <c:delete val="0"/>
        <c:numFmt formatCode="0" sourceLinked="0"/>
        <c:majorTickMark val="cross"/>
        <c:minorTickMark val="in"/>
        <c:tickLblPos val="low"/>
        <c:crossAx val="57959025"/>
        <c:crosses val="autoZero"/>
        <c:crossBetween val="midCat"/>
        <c:dispUnits/>
        <c:majorUnit val="2"/>
        <c:minorUnit val="0.5"/>
      </c:valAx>
      <c:spPr>
        <a:solidFill>
          <a:srgbClr val="FFFFFF"/>
        </a:solidFill>
      </c:spPr>
    </c:plotArea>
    <c:plotVisOnly val="1"/>
    <c:dispBlanksAs val="gap"/>
    <c:showDLblsOverMax val="0"/>
  </c:chart>
  <c:spPr>
    <a:noFill/>
    <a:ln>
      <a:noFill/>
    </a:ln>
  </c:spPr>
  <c:txPr>
    <a:bodyPr vert="horz" rot="0"/>
    <a:lstStyle/>
    <a:p>
      <a:pPr>
        <a:defRPr lang="en-US" cap="none" sz="925"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20</xdr:row>
      <xdr:rowOff>0</xdr:rowOff>
    </xdr:from>
    <xdr:to>
      <xdr:col>12</xdr:col>
      <xdr:colOff>495300</xdr:colOff>
      <xdr:row>39</xdr:row>
      <xdr:rowOff>57150</xdr:rowOff>
    </xdr:to>
    <xdr:sp>
      <xdr:nvSpPr>
        <xdr:cNvPr id="1" name="Rectangle 1"/>
        <xdr:cNvSpPr>
          <a:spLocks/>
        </xdr:cNvSpPr>
      </xdr:nvSpPr>
      <xdr:spPr>
        <a:xfrm>
          <a:off x="28575" y="3533775"/>
          <a:ext cx="9096375" cy="3133725"/>
        </a:xfrm>
        <a:prstGeom prst="rect">
          <a:avLst/>
        </a:prstGeom>
        <a:solidFill>
          <a:srgbClr val="C0C0C0"/>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47625</xdr:colOff>
      <xdr:row>2</xdr:row>
      <xdr:rowOff>28575</xdr:rowOff>
    </xdr:from>
    <xdr:to>
      <xdr:col>14</xdr:col>
      <xdr:colOff>571500</xdr:colOff>
      <xdr:row>19</xdr:row>
      <xdr:rowOff>47625</xdr:rowOff>
    </xdr:to>
    <xdr:sp>
      <xdr:nvSpPr>
        <xdr:cNvPr id="2" name="TextBox 2"/>
        <xdr:cNvSpPr txBox="1">
          <a:spLocks noChangeArrowheads="1"/>
        </xdr:cNvSpPr>
      </xdr:nvSpPr>
      <xdr:spPr>
        <a:xfrm>
          <a:off x="6238875" y="552450"/>
          <a:ext cx="4181475" cy="2867025"/>
        </a:xfrm>
        <a:prstGeom prst="rect">
          <a:avLst/>
        </a:prstGeom>
        <a:solidFill>
          <a:srgbClr val="FFFFFF"/>
        </a:solidFill>
        <a:ln w="25400" cmpd="sng">
          <a:solidFill>
            <a:srgbClr val="800080"/>
          </a:solidFill>
          <a:headEnd type="none"/>
          <a:tailEnd type="none"/>
        </a:ln>
      </xdr:spPr>
      <xdr:txBody>
        <a:bodyPr vertOverflow="clip" wrap="square" lIns="91440" tIns="137160" rIns="91440" bIns="137160"/>
        <a:p>
          <a:pPr algn="l">
            <a:defRPr/>
          </a:pPr>
          <a:r>
            <a:rPr lang="en-US" cap="none" sz="1100" b="1" i="1" u="none" baseline="0">
              <a:latin typeface="Times New Roman"/>
              <a:ea typeface="Times New Roman"/>
              <a:cs typeface="Times New Roman"/>
            </a:rPr>
            <a:t>Instructions and Notes</a:t>
          </a:r>
          <a:r>
            <a:rPr lang="en-US" cap="none" sz="1100" b="0" i="0" u="none" baseline="0">
              <a:latin typeface="Times New Roman"/>
              <a:ea typeface="Times New Roman"/>
              <a:cs typeface="Times New Roman"/>
            </a:rPr>
            <a:t>
1. Enter delta values and uncertainties (1</a:t>
          </a:r>
          <a:r>
            <a:rPr lang="en-US" cap="none" sz="1100" b="0" i="0" u="none" baseline="0">
              <a:latin typeface="Symbol"/>
              <a:ea typeface="Symbol"/>
              <a:cs typeface="Symbol"/>
            </a:rPr>
            <a:t>s</a:t>
          </a:r>
          <a:r>
            <a:rPr lang="en-US" cap="none" sz="1100" b="0" i="0" u="none" baseline="0">
              <a:latin typeface="Times New Roman"/>
              <a:ea typeface="Times New Roman"/>
              <a:cs typeface="Times New Roman"/>
            </a:rPr>
            <a:t>) in the purple box.
2. Delta (</a:t>
          </a:r>
          <a:r>
            <a:rPr lang="en-US" cap="none" sz="1100" b="0" i="0" u="none" baseline="0">
              <a:latin typeface="Symbol"/>
              <a:ea typeface="Symbol"/>
              <a:cs typeface="Symbol"/>
            </a:rPr>
            <a:t>d</a:t>
          </a:r>
          <a:r>
            <a:rPr lang="en-US" cap="none" sz="1100" b="0" i="0" u="none" baseline="0">
              <a:latin typeface="Times New Roman"/>
              <a:ea typeface="Times New Roman"/>
              <a:cs typeface="Times New Roman"/>
            </a:rPr>
            <a:t>) can be for any isotope system (C, H, O, N, etc), but note that the use of </a:t>
          </a:r>
          <a:r>
            <a:rPr lang="en-US" cap="none" sz="1100" b="0" i="0" u="none" baseline="0">
              <a:latin typeface="Symbol"/>
              <a:ea typeface="Symbol"/>
              <a:cs typeface="Symbol"/>
            </a:rPr>
            <a:t>d</a:t>
          </a:r>
          <a:r>
            <a:rPr lang="en-US" cap="none" sz="1100" b="0" i="0" u="none" baseline="0">
              <a:latin typeface="Times New Roman"/>
              <a:ea typeface="Times New Roman"/>
              <a:cs typeface="Times New Roman"/>
            </a:rPr>
            <a:t> is approximate. For calculations involving large enrichments or depletions, or delta values significantly different from zero, the fractional abundance should be used in place of delta.
3. The fractional contributions of the two components are calculated in the blue box, along with the propogated uncertainty.
4. Contributions to the overall uncertainty in mixing fraction are shown in gold. Note that these 'contributions' simply reflect the three terms in the error propogation equation, and so don't make intuitive sense: even if all three uncertainties are equal, the 'contribution' of the mixture is calculated as being larger. This just falls out of the math.</a:t>
          </a:r>
        </a:p>
      </xdr:txBody>
    </xdr:sp>
    <xdr:clientData/>
  </xdr:twoCellAnchor>
  <xdr:twoCellAnchor>
    <xdr:from>
      <xdr:col>5</xdr:col>
      <xdr:colOff>161925</xdr:colOff>
      <xdr:row>16</xdr:row>
      <xdr:rowOff>152400</xdr:rowOff>
    </xdr:from>
    <xdr:to>
      <xdr:col>13</xdr:col>
      <xdr:colOff>114300</xdr:colOff>
      <xdr:row>42</xdr:row>
      <xdr:rowOff>133350</xdr:rowOff>
    </xdr:to>
    <xdr:graphicFrame>
      <xdr:nvGraphicFramePr>
        <xdr:cNvPr id="3" name="Chart 3"/>
        <xdr:cNvGraphicFramePr/>
      </xdr:nvGraphicFramePr>
      <xdr:xfrm>
        <a:off x="4524375" y="3038475"/>
        <a:ext cx="4829175" cy="4191000"/>
      </xdr:xfrm>
      <a:graphic>
        <a:graphicData uri="http://schemas.openxmlformats.org/drawingml/2006/chart">
          <c:chart xmlns:c="http://schemas.openxmlformats.org/drawingml/2006/chart" r:id="rId1"/>
        </a:graphicData>
      </a:graphic>
    </xdr:graphicFrame>
    <xdr:clientData/>
  </xdr:twoCellAnchor>
  <xdr:twoCellAnchor>
    <xdr:from>
      <xdr:col>0</xdr:col>
      <xdr:colOff>190500</xdr:colOff>
      <xdr:row>21</xdr:row>
      <xdr:rowOff>9525</xdr:rowOff>
    </xdr:from>
    <xdr:to>
      <xdr:col>5</xdr:col>
      <xdr:colOff>161925</xdr:colOff>
      <xdr:row>37</xdr:row>
      <xdr:rowOff>152400</xdr:rowOff>
    </xdr:to>
    <xdr:graphicFrame>
      <xdr:nvGraphicFramePr>
        <xdr:cNvPr id="4" name="Chart 4"/>
        <xdr:cNvGraphicFramePr/>
      </xdr:nvGraphicFramePr>
      <xdr:xfrm>
        <a:off x="190500" y="3705225"/>
        <a:ext cx="4333875" cy="2733675"/>
      </xdr:xfrm>
      <a:graphic>
        <a:graphicData uri="http://schemas.openxmlformats.org/drawingml/2006/chart">
          <c:chart xmlns:c="http://schemas.openxmlformats.org/drawingml/2006/chart" r:id="rId2"/>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alex\My%20Documents\Miscellaneous%20Stuff\isotopic%20calculation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 enrichment"/>
      <sheetName val="R,F,D"/>
      <sheetName val="blank correction"/>
      <sheetName val="mixing"/>
    </sheetNames>
    <sheetDataSet>
      <sheetData sheetId="0">
        <row r="1">
          <cell r="B1">
            <v>0.000155</v>
          </cell>
        </row>
      </sheetData>
      <sheetData sheetId="2">
        <row r="6">
          <cell r="B6">
            <v>-22.43</v>
          </cell>
          <cell r="C6">
            <v>-27.2</v>
          </cell>
        </row>
        <row r="7">
          <cell r="B7">
            <v>0.227</v>
          </cell>
          <cell r="C7">
            <v>0.805</v>
          </cell>
        </row>
        <row r="8">
          <cell r="B8">
            <v>0.362</v>
          </cell>
          <cell r="C8">
            <v>0.11</v>
          </cell>
        </row>
        <row r="9">
          <cell r="B9">
            <v>0.02</v>
          </cell>
          <cell r="C9">
            <v>0.0094</v>
          </cell>
        </row>
        <row r="12">
          <cell r="B12">
            <v>-20.34785714285714</v>
          </cell>
        </row>
        <row r="13">
          <cell r="B13">
            <v>0.5678412367562808</v>
          </cell>
        </row>
        <row r="14">
          <cell r="B14">
            <v>0.252</v>
          </cell>
        </row>
        <row r="15">
          <cell r="B15">
            <v>0.022098868749327417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3"/>
  <dimension ref="A2:L87"/>
  <sheetViews>
    <sheetView tabSelected="1" workbookViewId="0" topLeftCell="A1">
      <selection activeCell="A78" sqref="A78:E87"/>
    </sheetView>
  </sheetViews>
  <sheetFormatPr defaultColWidth="9.140625" defaultRowHeight="12.75"/>
  <cols>
    <col min="1" max="1" width="14.421875" style="0" customWidth="1"/>
    <col min="2" max="2" width="12.421875" style="0" bestFit="1" customWidth="1"/>
    <col min="3" max="3" width="12.421875" style="0" customWidth="1"/>
    <col min="4" max="4" width="13.140625" style="0" bestFit="1" customWidth="1"/>
    <col min="5" max="5" width="13.00390625" style="0" customWidth="1"/>
  </cols>
  <sheetData>
    <row r="2" spans="1:12" ht="28.5" customHeight="1">
      <c r="A2" s="1" t="s">
        <v>0</v>
      </c>
      <c r="B2" s="1"/>
      <c r="C2" s="1"/>
      <c r="D2" s="1"/>
      <c r="E2" s="1"/>
      <c r="F2" s="1"/>
      <c r="G2" s="1"/>
      <c r="H2" s="1"/>
      <c r="I2" s="1"/>
      <c r="J2" s="1"/>
      <c r="K2" s="1"/>
      <c r="L2" s="1"/>
    </row>
    <row r="5" spans="1:8" ht="15.75">
      <c r="A5" s="2"/>
      <c r="B5" s="3" t="s">
        <v>1</v>
      </c>
      <c r="C5" s="3"/>
      <c r="D5" s="3" t="s">
        <v>2</v>
      </c>
      <c r="E5" s="4" t="s">
        <v>3</v>
      </c>
      <c r="H5" s="5"/>
    </row>
    <row r="6" spans="1:8" ht="12.75">
      <c r="A6" s="6" t="s">
        <v>4</v>
      </c>
      <c r="B6" s="7">
        <v>-21</v>
      </c>
      <c r="C6" s="8"/>
      <c r="D6" s="9">
        <v>-28</v>
      </c>
      <c r="E6" s="9">
        <v>-24</v>
      </c>
      <c r="H6" s="10"/>
    </row>
    <row r="7" spans="1:8" ht="14.25">
      <c r="A7" s="11" t="s">
        <v>22</v>
      </c>
      <c r="B7" s="12">
        <v>0.4</v>
      </c>
      <c r="C7" s="8"/>
      <c r="D7" s="9">
        <v>0.4</v>
      </c>
      <c r="E7" s="9">
        <v>0.4</v>
      </c>
      <c r="H7" s="10"/>
    </row>
    <row r="9" spans="1:4" ht="12.75">
      <c r="A9" s="3" t="s">
        <v>5</v>
      </c>
      <c r="B9" s="2"/>
      <c r="C9" s="2"/>
      <c r="D9" s="2"/>
    </row>
    <row r="10" spans="1:3" ht="12.75">
      <c r="A10" s="6" t="s">
        <v>6</v>
      </c>
      <c r="B10" s="13">
        <f>(delta_mix-delta_2)/(delta_1-delta_2)</f>
        <v>0.5714285714285714</v>
      </c>
      <c r="C10" s="14"/>
    </row>
    <row r="11" spans="1:3" ht="12.75">
      <c r="A11" s="6" t="s">
        <v>7</v>
      </c>
      <c r="B11" s="15">
        <f>1-delta_s</f>
        <v>0.4285714285714286</v>
      </c>
      <c r="C11" s="14"/>
    </row>
    <row r="12" spans="1:3" ht="14.25">
      <c r="A12" s="11" t="s">
        <v>23</v>
      </c>
      <c r="B12" s="15">
        <f>SQRT(SUM(B16:B18))</f>
        <v>0.0702230634044296</v>
      </c>
      <c r="C12" s="14"/>
    </row>
    <row r="15" spans="1:4" ht="14.25">
      <c r="A15" s="3" t="s">
        <v>24</v>
      </c>
      <c r="B15" s="2"/>
      <c r="C15" s="2"/>
      <c r="D15" s="2"/>
    </row>
    <row r="16" spans="1:4" ht="12.75">
      <c r="A16" s="16" t="s">
        <v>8</v>
      </c>
      <c r="B16" s="17">
        <f>((1/(delta_1-delta_2))^2)*(sigma_mix^2)</f>
        <v>0.00326530612244898</v>
      </c>
      <c r="C16" s="17"/>
      <c r="D16" s="16" t="s">
        <v>9</v>
      </c>
    </row>
    <row r="17" spans="1:4" ht="12.75">
      <c r="A17" s="16" t="s">
        <v>10</v>
      </c>
      <c r="B17" s="17">
        <f>(((delta_2-delta_mix)/((delta_1-delta_2)^2))^2)*(sigma_1^2)</f>
        <v>0.001066222407330279</v>
      </c>
      <c r="C17" s="17"/>
      <c r="D17" s="16" t="s">
        <v>11</v>
      </c>
    </row>
    <row r="18" spans="1:4" ht="12.75">
      <c r="A18" s="16" t="s">
        <v>12</v>
      </c>
      <c r="B18" s="17">
        <f>(((delta_mix-delta_1)/((delta_1-delta_2)^2))^2)*(sigma_2^2)</f>
        <v>0.0005997501041232821</v>
      </c>
      <c r="C18" s="17"/>
      <c r="D18" s="16" t="s">
        <v>13</v>
      </c>
    </row>
    <row r="19" spans="1:4" ht="12.75">
      <c r="A19" s="18"/>
      <c r="B19" s="18"/>
      <c r="C19" s="18"/>
      <c r="D19" s="18"/>
    </row>
    <row r="78" spans="2:5" ht="12.75">
      <c r="B78" t="s">
        <v>14</v>
      </c>
      <c r="C78" t="s">
        <v>15</v>
      </c>
      <c r="D78" t="s">
        <v>4</v>
      </c>
      <c r="E78" t="s">
        <v>15</v>
      </c>
    </row>
    <row r="79" spans="1:5" ht="12.75">
      <c r="A79" t="s">
        <v>16</v>
      </c>
      <c r="B79">
        <f>delta_s</f>
        <v>0.5714285714285714</v>
      </c>
      <c r="C79">
        <f>n_s</f>
        <v>0.0702230634044296</v>
      </c>
      <c r="D79">
        <f>delta_1</f>
        <v>-21</v>
      </c>
      <c r="E79">
        <f>sigma_1</f>
        <v>0.4</v>
      </c>
    </row>
    <row r="80" spans="1:5" ht="12.75">
      <c r="A80" t="s">
        <v>3</v>
      </c>
      <c r="B80">
        <v>1</v>
      </c>
      <c r="C80">
        <v>0</v>
      </c>
      <c r="D80">
        <f>delta_mix</f>
        <v>-24</v>
      </c>
      <c r="E80">
        <f>sigma_mix</f>
        <v>0.4</v>
      </c>
    </row>
    <row r="81" spans="1:5" ht="12.75">
      <c r="A81" t="s">
        <v>17</v>
      </c>
      <c r="B81">
        <f>sigma_ds</f>
        <v>0.4285714285714286</v>
      </c>
      <c r="C81">
        <f>n_s</f>
        <v>0.0702230634044296</v>
      </c>
      <c r="D81">
        <f>delta_2</f>
        <v>-28</v>
      </c>
      <c r="E81">
        <f>sigma_2</f>
        <v>0.4</v>
      </c>
    </row>
    <row r="84" ht="12.75">
      <c r="A84" t="s">
        <v>18</v>
      </c>
    </row>
    <row r="85" spans="1:2" ht="12.75">
      <c r="A85" t="s">
        <v>19</v>
      </c>
      <c r="B85" s="19">
        <f>B16/SUM(B16:B18)</f>
        <v>0.6621621621621623</v>
      </c>
    </row>
    <row r="86" spans="1:2" ht="12.75">
      <c r="A86" t="s">
        <v>20</v>
      </c>
      <c r="B86" s="19">
        <f>B17/SUM(B16:B18)</f>
        <v>0.2162162162162162</v>
      </c>
    </row>
    <row r="87" spans="1:2" ht="12.75">
      <c r="A87" t="s">
        <v>21</v>
      </c>
      <c r="B87" s="19">
        <f>B18/SUM(B16:B18)</f>
        <v>0.12162162162162164</v>
      </c>
    </row>
  </sheetData>
  <mergeCells count="1">
    <mergeCell ref="A2:L2"/>
  </mergeCells>
  <printOptions/>
  <pageMargins left="0.75" right="0.75" top="1" bottom="1" header="0.5" footer="0.5"/>
  <pageSetup horizontalDpi="300" verticalDpi="3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Caltech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Alex Sessions</dc:creator>
  <cp:keywords/>
  <dc:description/>
  <cp:lastModifiedBy>Alex Sessions</cp:lastModifiedBy>
  <dcterms:created xsi:type="dcterms:W3CDTF">2007-02-14T00:32:09Z</dcterms:created>
  <dcterms:modified xsi:type="dcterms:W3CDTF">2007-02-14T00:32:22Z</dcterms:modified>
  <cp:category/>
  <cp:version/>
  <cp:contentType/>
  <cp:contentStatus/>
</cp:coreProperties>
</file>